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<sst xmlns="http://schemas.openxmlformats.org/spreadsheetml/2006/main" count="83" uniqueCount="69">
  <si>
    <t>1. letnik</t>
  </si>
  <si>
    <t>2. letnik</t>
  </si>
  <si>
    <t>3.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</si>
  <si>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</si>
  <si>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</si>
  <si>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</si>
  <si>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</si>
  <si>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</si>
  <si>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</si>
  <si>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</si>
  <si>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</si>
  <si>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</si>
  <si>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</si>
  <si>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programu</t>
  </si>
  <si>
    <t>MŠŠ</t>
  </si>
  <si>
    <t>KT</t>
  </si>
  <si>
    <t>A - Splošno-izobraževalni predmeti</t>
  </si>
  <si>
    <t>P1</t>
  </si>
  <si>
    <t>Slovenščina</t>
  </si>
  <si>
    <t>P2</t>
  </si>
  <si>
    <t>Matematika</t>
  </si>
  <si>
    <t>P3</t>
  </si>
  <si>
    <t>Tuji jezik</t>
  </si>
  <si>
    <t>P4</t>
  </si>
  <si>
    <t>Umetnost</t>
  </si>
  <si>
    <t>P5</t>
  </si>
  <si>
    <t>Naravoslovje</t>
  </si>
  <si>
    <t>P6</t>
  </si>
  <si>
    <t>Družboslovje</t>
  </si>
  <si>
    <t>P7</t>
  </si>
  <si>
    <t>Športna vzgoja</t>
  </si>
  <si>
    <t>Skupaj A</t>
  </si>
  <si>
    <t>B - Strokovni moduli</t>
  </si>
  <si>
    <t>PRA</t>
  </si>
  <si>
    <t>Skupaj B</t>
  </si>
  <si>
    <t>Skupaj A+B</t>
  </si>
  <si>
    <t>C - Praktično izobraževanje v šoli</t>
  </si>
  <si>
    <t>od tega praktični pouk</t>
  </si>
  <si>
    <t>E - Odprti kurikul</t>
  </si>
  <si>
    <t>Skupaj E</t>
  </si>
  <si>
    <t>Skupaj tedensko ur</t>
  </si>
  <si>
    <t>Št. tednov pouka</t>
  </si>
  <si>
    <t>Št. tednov PUD</t>
  </si>
  <si>
    <t>Št. tednov interesnih dejavnosti</t>
  </si>
  <si>
    <t>GRA</t>
  </si>
  <si>
    <t>Gradbeništvo</t>
  </si>
  <si>
    <t>tedni pouka</t>
  </si>
  <si>
    <t>OGT</t>
  </si>
  <si>
    <t>Osn. Grad. Tehnologija</t>
  </si>
  <si>
    <t>STR</t>
  </si>
  <si>
    <t>Strokovno risanje</t>
  </si>
  <si>
    <t>IZO</t>
  </si>
  <si>
    <t>Izolacije</t>
  </si>
  <si>
    <t>Osnove ACADa</t>
  </si>
  <si>
    <t>GRK</t>
  </si>
  <si>
    <t>Gradbene konstrukcije</t>
  </si>
  <si>
    <t>Nizkoenergijska in pasivna gradnja</t>
  </si>
  <si>
    <t>Od tega PRA</t>
  </si>
  <si>
    <t>Zidarska dela</t>
  </si>
  <si>
    <t>Keramične obloge</t>
  </si>
  <si>
    <t>NPG</t>
  </si>
  <si>
    <t>KEOp</t>
  </si>
  <si>
    <t>KEO</t>
  </si>
  <si>
    <t>NPGp</t>
  </si>
  <si>
    <t>GRKp</t>
  </si>
  <si>
    <t>ZID</t>
  </si>
  <si>
    <t>ZIDp</t>
  </si>
  <si>
    <t>Skupno število tednov izob.</t>
  </si>
  <si>
    <t xml:space="preserve">SPI program ZIDAR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</si>
</sst>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72" fontId="0" fillId="0" borderId="16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72" fontId="1" fillId="0" borderId="19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172" fontId="10" fillId="0" borderId="19" xfId="0" applyNumberFormat="1" applyFont="1" applyFill="1" applyBorder="1" applyAlignment="1">
      <alignment horizontal="center"/>
    </xf>
    <xf numFmtId="172" fontId="11" fillId="0" borderId="19" xfId="0" applyNumberFormat="1" applyFont="1" applyFill="1" applyBorder="1" applyAlignment="1">
      <alignment horizontal="center"/>
    </xf>
    <xf numFmtId="172" fontId="12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172" fontId="15" fillId="0" borderId="22" xfId="0" applyNumberFormat="1" applyFont="1" applyFill="1" applyBorder="1" applyAlignment="1">
      <alignment horizontal="center"/>
    </xf>
    <xf numFmtId="172" fontId="12" fillId="0" borderId="22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172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72" fontId="1" fillId="0" borderId="22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1" fillId="0" borderId="16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/>
    </xf>
    <xf numFmtId="172" fontId="12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0" fillId="32" borderId="13" xfId="0" applyNumberFormat="1" applyFont="1" applyFill="1" applyBorder="1" applyAlignment="1">
      <alignment horizontal="center"/>
    </xf>
    <xf numFmtId="172" fontId="8" fillId="32" borderId="13" xfId="0" applyNumberFormat="1" applyFont="1" applyFill="1" applyBorder="1" applyAlignment="1">
      <alignment horizontal="center"/>
    </xf>
    <xf numFmtId="172" fontId="0" fillId="32" borderId="16" xfId="0" applyNumberFormat="1" applyFont="1" applyFill="1" applyBorder="1" applyAlignment="1">
      <alignment horizontal="center"/>
    </xf>
    <xf numFmtId="172" fontId="8" fillId="32" borderId="1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7109375" style="0" customWidth="1"/>
    <col min="2" max="2" width="28.851562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1"/>
    </row>
    <row r="2" spans="1:12" ht="21" thickBot="1">
      <c r="A2" s="5"/>
      <c r="B2" s="107" t="s">
        <v>68</v>
      </c>
      <c r="C2" s="107"/>
      <c r="D2" s="107"/>
      <c r="E2" s="107"/>
      <c r="F2" s="107"/>
      <c r="G2" s="107"/>
      <c r="H2" s="107"/>
      <c r="I2" s="107"/>
      <c r="J2" s="107"/>
      <c r="K2" s="6"/>
      <c r="L2" s="4"/>
    </row>
    <row r="3" spans="1:12" ht="20.25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4"/>
    </row>
    <row r="4" spans="1:12" ht="13.5" thickBot="1">
      <c r="A4" s="1"/>
      <c r="B4" s="1" t="s">
        <v>46</v>
      </c>
      <c r="C4" s="1"/>
      <c r="D4" s="1">
        <v>33</v>
      </c>
      <c r="E4" s="1"/>
      <c r="F4" s="1">
        <v>33</v>
      </c>
      <c r="G4" s="1"/>
      <c r="H4" s="1">
        <v>16</v>
      </c>
      <c r="I4" s="2"/>
      <c r="J4" s="3"/>
      <c r="K4" s="3"/>
      <c r="L4" s="1"/>
    </row>
    <row r="5" spans="1:12" ht="12.75">
      <c r="A5" s="7"/>
      <c r="B5" s="8"/>
      <c r="C5" s="9" t="s">
        <v>0</v>
      </c>
      <c r="D5" s="9"/>
      <c r="E5" s="9" t="s">
        <v>1</v>
      </c>
      <c r="F5" s="9"/>
      <c r="G5" s="108" t="s">
        <v>2</v>
      </c>
      <c r="H5" s="109"/>
      <c r="I5" s="10" t="s">
        <v>3</v>
      </c>
      <c r="J5" s="10" t="s">
        <v>4</v>
      </c>
      <c r="K5" s="11" t="s">
        <v>5</v>
      </c>
      <c r="L5" s="1"/>
    </row>
    <row r="6" spans="1:12" ht="12.75">
      <c r="A6" s="12"/>
      <c r="B6" s="13" t="s">
        <v>6</v>
      </c>
      <c r="C6" s="14" t="s">
        <v>7</v>
      </c>
      <c r="D6" s="14"/>
      <c r="E6" s="14" t="s">
        <v>7</v>
      </c>
      <c r="F6" s="14"/>
      <c r="G6" s="110" t="s">
        <v>7</v>
      </c>
      <c r="H6" s="111"/>
      <c r="I6" s="15" t="s">
        <v>8</v>
      </c>
      <c r="J6" s="15" t="s">
        <v>9</v>
      </c>
      <c r="K6" s="16" t="s">
        <v>10</v>
      </c>
      <c r="L6" s="1"/>
    </row>
    <row r="7" spans="1:12" ht="13.5" thickBot="1">
      <c r="A7" s="17"/>
      <c r="B7" s="18"/>
      <c r="C7" s="19" t="s">
        <v>11</v>
      </c>
      <c r="D7" s="20" t="s">
        <v>12</v>
      </c>
      <c r="E7" s="19" t="s">
        <v>11</v>
      </c>
      <c r="F7" s="20" t="s">
        <v>12</v>
      </c>
      <c r="G7" s="19" t="s">
        <v>11</v>
      </c>
      <c r="H7" s="20" t="s">
        <v>12</v>
      </c>
      <c r="I7" s="21" t="s">
        <v>13</v>
      </c>
      <c r="J7" s="21" t="s">
        <v>14</v>
      </c>
      <c r="K7" s="22" t="s">
        <v>15</v>
      </c>
      <c r="L7" s="1"/>
    </row>
    <row r="8" spans="1:12" ht="13.5" thickBot="1">
      <c r="A8" s="1"/>
      <c r="B8" s="2" t="s">
        <v>16</v>
      </c>
      <c r="C8" s="1"/>
      <c r="D8" s="1"/>
      <c r="E8" s="1"/>
      <c r="F8" s="1"/>
      <c r="G8" s="1"/>
      <c r="H8" s="1"/>
      <c r="I8" s="2"/>
      <c r="J8" s="3"/>
      <c r="K8" s="3"/>
      <c r="L8" s="1"/>
    </row>
    <row r="9" spans="1:12" ht="12.75">
      <c r="A9" s="7" t="s">
        <v>17</v>
      </c>
      <c r="B9" s="8" t="s">
        <v>18</v>
      </c>
      <c r="C9" s="23">
        <v>3</v>
      </c>
      <c r="D9" s="24">
        <f aca="true" t="shared" si="0" ref="D9:D15">C9*$C$49</f>
        <v>99</v>
      </c>
      <c r="E9" s="103">
        <v>2</v>
      </c>
      <c r="F9" s="104">
        <f aca="true" t="shared" si="1" ref="F9:F15">E9*$E$49</f>
        <v>66</v>
      </c>
      <c r="G9" s="103">
        <v>3</v>
      </c>
      <c r="H9" s="24">
        <f aca="true" t="shared" si="2" ref="H9:H15">G9*$G$49</f>
        <v>48</v>
      </c>
      <c r="I9" s="25">
        <f>D9+F9+H9</f>
        <v>213</v>
      </c>
      <c r="J9" s="24">
        <v>213</v>
      </c>
      <c r="K9" s="26">
        <v>12</v>
      </c>
      <c r="L9" s="1"/>
    </row>
    <row r="10" spans="1:12" ht="12.75">
      <c r="A10" s="12" t="s">
        <v>19</v>
      </c>
      <c r="B10" s="27" t="s">
        <v>20</v>
      </c>
      <c r="C10" s="28">
        <v>3</v>
      </c>
      <c r="D10" s="29">
        <f t="shared" si="0"/>
        <v>99</v>
      </c>
      <c r="E10" s="105">
        <v>2</v>
      </c>
      <c r="F10" s="106">
        <f t="shared" si="1"/>
        <v>66</v>
      </c>
      <c r="G10" s="105">
        <v>3</v>
      </c>
      <c r="H10" s="29">
        <f t="shared" si="2"/>
        <v>48</v>
      </c>
      <c r="I10" s="30">
        <f aca="true" t="shared" si="3" ref="I10:I15">D10+F10+H10</f>
        <v>213</v>
      </c>
      <c r="J10" s="29">
        <v>213</v>
      </c>
      <c r="K10" s="31">
        <v>12</v>
      </c>
      <c r="L10" s="1"/>
    </row>
    <row r="11" spans="1:12" ht="12.75">
      <c r="A11" s="12" t="s">
        <v>21</v>
      </c>
      <c r="B11" s="27" t="s">
        <v>22</v>
      </c>
      <c r="C11" s="28">
        <v>2</v>
      </c>
      <c r="D11" s="29">
        <f t="shared" si="0"/>
        <v>66</v>
      </c>
      <c r="E11" s="28">
        <v>2</v>
      </c>
      <c r="F11" s="29">
        <f t="shared" si="1"/>
        <v>66</v>
      </c>
      <c r="G11" s="28">
        <v>2</v>
      </c>
      <c r="H11" s="29">
        <f t="shared" si="2"/>
        <v>32</v>
      </c>
      <c r="I11" s="30">
        <f t="shared" si="3"/>
        <v>164</v>
      </c>
      <c r="J11" s="29">
        <v>164</v>
      </c>
      <c r="K11" s="31">
        <v>9</v>
      </c>
      <c r="L11" s="1"/>
    </row>
    <row r="12" spans="1:12" ht="12.75">
      <c r="A12" s="12" t="s">
        <v>23</v>
      </c>
      <c r="B12" s="27" t="s">
        <v>24</v>
      </c>
      <c r="C12" s="28">
        <v>1</v>
      </c>
      <c r="D12" s="29">
        <f t="shared" si="0"/>
        <v>33</v>
      </c>
      <c r="E12" s="28"/>
      <c r="F12" s="29">
        <f t="shared" si="1"/>
        <v>0</v>
      </c>
      <c r="G12" s="28"/>
      <c r="H12" s="29">
        <f t="shared" si="2"/>
        <v>0</v>
      </c>
      <c r="I12" s="30">
        <f t="shared" si="3"/>
        <v>33</v>
      </c>
      <c r="J12" s="29">
        <v>33</v>
      </c>
      <c r="K12" s="31">
        <v>2</v>
      </c>
      <c r="L12" s="1"/>
    </row>
    <row r="13" spans="1:12" ht="12.75">
      <c r="A13" s="12" t="s">
        <v>25</v>
      </c>
      <c r="B13" s="27" t="s">
        <v>26</v>
      </c>
      <c r="C13" s="28">
        <v>2</v>
      </c>
      <c r="D13" s="29">
        <f t="shared" si="0"/>
        <v>66</v>
      </c>
      <c r="E13" s="28">
        <v>2</v>
      </c>
      <c r="F13" s="29">
        <f t="shared" si="1"/>
        <v>66</v>
      </c>
      <c r="G13" s="28"/>
      <c r="H13" s="29">
        <f t="shared" si="2"/>
        <v>0</v>
      </c>
      <c r="I13" s="30">
        <f t="shared" si="3"/>
        <v>132</v>
      </c>
      <c r="J13" s="29">
        <v>132</v>
      </c>
      <c r="K13" s="31">
        <v>6</v>
      </c>
      <c r="L13" s="1"/>
    </row>
    <row r="14" spans="1:12" ht="12.75">
      <c r="A14" s="12" t="s">
        <v>27</v>
      </c>
      <c r="B14" s="27" t="s">
        <v>28</v>
      </c>
      <c r="C14" s="28">
        <v>2</v>
      </c>
      <c r="D14" s="29">
        <f t="shared" si="0"/>
        <v>66</v>
      </c>
      <c r="E14" s="28">
        <v>2</v>
      </c>
      <c r="F14" s="29">
        <f t="shared" si="1"/>
        <v>66</v>
      </c>
      <c r="G14" s="28"/>
      <c r="H14" s="29">
        <f t="shared" si="2"/>
        <v>0</v>
      </c>
      <c r="I14" s="30">
        <f t="shared" si="3"/>
        <v>132</v>
      </c>
      <c r="J14" s="29">
        <v>132</v>
      </c>
      <c r="K14" s="31">
        <v>6</v>
      </c>
      <c r="L14" s="1"/>
    </row>
    <row r="15" spans="1:12" ht="12.75">
      <c r="A15" s="12" t="s">
        <v>29</v>
      </c>
      <c r="B15" s="27" t="s">
        <v>30</v>
      </c>
      <c r="C15" s="28">
        <v>2</v>
      </c>
      <c r="D15" s="29">
        <f t="shared" si="0"/>
        <v>66</v>
      </c>
      <c r="E15" s="28">
        <v>2</v>
      </c>
      <c r="F15" s="29">
        <f t="shared" si="1"/>
        <v>66</v>
      </c>
      <c r="G15" s="28">
        <v>2</v>
      </c>
      <c r="H15" s="29">
        <f t="shared" si="2"/>
        <v>32</v>
      </c>
      <c r="I15" s="30">
        <f t="shared" si="3"/>
        <v>164</v>
      </c>
      <c r="J15" s="29">
        <v>164</v>
      </c>
      <c r="K15" s="31">
        <v>7</v>
      </c>
      <c r="L15" s="1"/>
    </row>
    <row r="16" spans="1:12" ht="13.5" thickBot="1">
      <c r="A16" s="17"/>
      <c r="B16" s="32" t="s">
        <v>31</v>
      </c>
      <c r="C16" s="33">
        <f aca="true" t="shared" si="4" ref="C16:J16">SUM(C9:C15)</f>
        <v>15</v>
      </c>
      <c r="D16" s="34">
        <f t="shared" si="4"/>
        <v>495</v>
      </c>
      <c r="E16" s="33">
        <f t="shared" si="4"/>
        <v>12</v>
      </c>
      <c r="F16" s="34">
        <f t="shared" si="4"/>
        <v>396</v>
      </c>
      <c r="G16" s="33">
        <f t="shared" si="4"/>
        <v>10</v>
      </c>
      <c r="H16" s="34">
        <f t="shared" si="4"/>
        <v>160</v>
      </c>
      <c r="I16" s="34">
        <f t="shared" si="4"/>
        <v>1051</v>
      </c>
      <c r="J16" s="34">
        <f t="shared" si="4"/>
        <v>1051</v>
      </c>
      <c r="K16" s="22">
        <f>SUM(K9:K15)</f>
        <v>54</v>
      </c>
      <c r="L16" s="1"/>
    </row>
    <row r="17" spans="1:12" ht="12.75">
      <c r="A17" s="1"/>
      <c r="B17" s="35"/>
      <c r="C17" s="36"/>
      <c r="D17" s="37"/>
      <c r="E17" s="36"/>
      <c r="F17" s="37"/>
      <c r="G17" s="36"/>
      <c r="H17" s="37"/>
      <c r="I17" s="37"/>
      <c r="J17" s="38"/>
      <c r="K17" s="3"/>
      <c r="L17" s="1"/>
    </row>
    <row r="18" spans="1:12" ht="13.5" thickBot="1">
      <c r="A18" s="1"/>
      <c r="B18" s="2" t="s">
        <v>32</v>
      </c>
      <c r="C18" s="39"/>
      <c r="D18" s="39"/>
      <c r="E18" s="39"/>
      <c r="F18" s="40"/>
      <c r="G18" s="39"/>
      <c r="H18" s="40"/>
      <c r="I18" s="41"/>
      <c r="J18" s="38"/>
      <c r="K18" s="3"/>
      <c r="L18" s="1"/>
    </row>
    <row r="19" spans="1:12" ht="12.75">
      <c r="A19" s="7" t="s">
        <v>44</v>
      </c>
      <c r="B19" s="42" t="s">
        <v>45</v>
      </c>
      <c r="C19" s="23">
        <v>3</v>
      </c>
      <c r="D19" s="24">
        <v>99</v>
      </c>
      <c r="E19" s="23">
        <v>2</v>
      </c>
      <c r="F19" s="24">
        <v>66</v>
      </c>
      <c r="G19" s="23">
        <v>2</v>
      </c>
      <c r="H19" s="24">
        <v>32</v>
      </c>
      <c r="I19" s="25">
        <f>D19+F19+H19</f>
        <v>197</v>
      </c>
      <c r="J19" s="24">
        <v>198</v>
      </c>
      <c r="K19" s="43">
        <v>10</v>
      </c>
      <c r="L19" s="1"/>
    </row>
    <row r="20" spans="1:12" ht="13.5" thickBot="1">
      <c r="A20" s="45"/>
      <c r="B20" s="46" t="s">
        <v>33</v>
      </c>
      <c r="C20" s="47">
        <v>1</v>
      </c>
      <c r="D20" s="48">
        <f aca="true" t="shared" si="5" ref="D20:D30">C20*$C$49</f>
        <v>33</v>
      </c>
      <c r="E20" s="47">
        <v>0</v>
      </c>
      <c r="F20" s="48">
        <f>E20*$E$49</f>
        <v>0</v>
      </c>
      <c r="G20" s="47">
        <v>0</v>
      </c>
      <c r="H20" s="48">
        <v>0</v>
      </c>
      <c r="I20" s="49">
        <v>33</v>
      </c>
      <c r="J20" s="48"/>
      <c r="K20" s="50"/>
      <c r="L20" s="44"/>
    </row>
    <row r="21" spans="1:12" ht="12.75">
      <c r="A21" s="7" t="s">
        <v>47</v>
      </c>
      <c r="B21" s="42" t="s">
        <v>48</v>
      </c>
      <c r="C21" s="23">
        <v>3</v>
      </c>
      <c r="D21" s="24">
        <f t="shared" si="5"/>
        <v>99</v>
      </c>
      <c r="E21" s="23">
        <v>2</v>
      </c>
      <c r="F21" s="24">
        <v>66</v>
      </c>
      <c r="G21" s="23">
        <v>0</v>
      </c>
      <c r="H21" s="24">
        <f aca="true" t="shared" si="6" ref="H21:H26">G21*$G$49</f>
        <v>0</v>
      </c>
      <c r="I21" s="25">
        <f>+D21+F21</f>
        <v>165</v>
      </c>
      <c r="J21" s="24">
        <v>165</v>
      </c>
      <c r="K21" s="43">
        <v>8</v>
      </c>
      <c r="L21" s="1"/>
    </row>
    <row r="22" spans="1:12" ht="13.5" thickBot="1">
      <c r="A22" s="45"/>
      <c r="B22" s="46" t="s">
        <v>33</v>
      </c>
      <c r="C22" s="47">
        <v>0</v>
      </c>
      <c r="D22" s="48">
        <f t="shared" si="5"/>
        <v>0</v>
      </c>
      <c r="E22" s="47">
        <v>0</v>
      </c>
      <c r="F22" s="48">
        <f aca="true" t="shared" si="7" ref="F22:F30">E22*$E$49</f>
        <v>0</v>
      </c>
      <c r="G22" s="47">
        <v>0</v>
      </c>
      <c r="H22" s="48">
        <f t="shared" si="6"/>
        <v>0</v>
      </c>
      <c r="I22" s="49">
        <v>0</v>
      </c>
      <c r="J22" s="48"/>
      <c r="K22" s="50"/>
      <c r="L22" s="44"/>
    </row>
    <row r="23" spans="1:12" ht="12.75">
      <c r="A23" s="7" t="s">
        <v>49</v>
      </c>
      <c r="B23" s="51" t="s">
        <v>50</v>
      </c>
      <c r="C23" s="23">
        <v>2</v>
      </c>
      <c r="D23" s="24">
        <f t="shared" si="5"/>
        <v>66</v>
      </c>
      <c r="E23" s="23">
        <v>1</v>
      </c>
      <c r="F23" s="24">
        <f t="shared" si="7"/>
        <v>33</v>
      </c>
      <c r="G23" s="23"/>
      <c r="H23" s="24">
        <f t="shared" si="6"/>
        <v>0</v>
      </c>
      <c r="I23" s="25">
        <f>+D23+F23</f>
        <v>99</v>
      </c>
      <c r="J23" s="24">
        <v>99</v>
      </c>
      <c r="K23" s="43">
        <v>4</v>
      </c>
      <c r="L23" s="1"/>
    </row>
    <row r="24" spans="1:12" ht="13.5" thickBot="1">
      <c r="A24" s="45"/>
      <c r="B24" s="46" t="s">
        <v>33</v>
      </c>
      <c r="C24" s="47">
        <v>0</v>
      </c>
      <c r="D24" s="48">
        <f t="shared" si="5"/>
        <v>0</v>
      </c>
      <c r="E24" s="47">
        <v>0</v>
      </c>
      <c r="F24" s="48">
        <f t="shared" si="7"/>
        <v>0</v>
      </c>
      <c r="G24" s="47"/>
      <c r="H24" s="48">
        <f t="shared" si="6"/>
        <v>0</v>
      </c>
      <c r="I24" s="49">
        <v>0</v>
      </c>
      <c r="J24" s="48"/>
      <c r="K24" s="50"/>
      <c r="L24" s="44"/>
    </row>
    <row r="25" spans="1:12" ht="12.75">
      <c r="A25" s="7" t="s">
        <v>65</v>
      </c>
      <c r="B25" s="51" t="s">
        <v>58</v>
      </c>
      <c r="C25" s="23">
        <v>5</v>
      </c>
      <c r="D25" s="24">
        <f t="shared" si="5"/>
        <v>165</v>
      </c>
      <c r="E25" s="23">
        <v>6</v>
      </c>
      <c r="F25" s="24">
        <f t="shared" si="7"/>
        <v>198</v>
      </c>
      <c r="G25" s="23">
        <v>6</v>
      </c>
      <c r="H25" s="24">
        <f t="shared" si="6"/>
        <v>96</v>
      </c>
      <c r="I25" s="25">
        <f>+D25+F25+H25</f>
        <v>459</v>
      </c>
      <c r="J25" s="24">
        <v>455</v>
      </c>
      <c r="K25" s="43">
        <v>22</v>
      </c>
      <c r="L25" s="1"/>
    </row>
    <row r="26" spans="1:12" ht="13.5" thickBot="1">
      <c r="A26" s="45" t="s">
        <v>66</v>
      </c>
      <c r="B26" s="46" t="s">
        <v>33</v>
      </c>
      <c r="C26" s="47">
        <v>5</v>
      </c>
      <c r="D26" s="48">
        <f t="shared" si="5"/>
        <v>165</v>
      </c>
      <c r="E26" s="47">
        <v>6</v>
      </c>
      <c r="F26" s="48">
        <f t="shared" si="7"/>
        <v>198</v>
      </c>
      <c r="G26" s="47">
        <v>6</v>
      </c>
      <c r="H26" s="48">
        <f t="shared" si="6"/>
        <v>96</v>
      </c>
      <c r="I26" s="49">
        <v>459</v>
      </c>
      <c r="J26" s="48"/>
      <c r="K26" s="50"/>
      <c r="L26" s="44"/>
    </row>
    <row r="27" spans="1:12" ht="12.75">
      <c r="A27" s="7" t="s">
        <v>51</v>
      </c>
      <c r="B27" s="51" t="s">
        <v>52</v>
      </c>
      <c r="C27" s="23"/>
      <c r="D27" s="24">
        <f t="shared" si="5"/>
        <v>0</v>
      </c>
      <c r="E27" s="23"/>
      <c r="F27" s="24">
        <f t="shared" si="7"/>
        <v>0</v>
      </c>
      <c r="G27" s="23">
        <v>4</v>
      </c>
      <c r="H27" s="24">
        <v>64</v>
      </c>
      <c r="I27" s="25">
        <v>64</v>
      </c>
      <c r="J27" s="24">
        <v>65</v>
      </c>
      <c r="K27" s="52">
        <v>4</v>
      </c>
      <c r="L27" s="1"/>
    </row>
    <row r="28" spans="1:12" ht="13.5" thickBot="1">
      <c r="A28" s="45"/>
      <c r="B28" s="46" t="s">
        <v>33</v>
      </c>
      <c r="C28" s="47"/>
      <c r="D28" s="48">
        <f t="shared" si="5"/>
        <v>0</v>
      </c>
      <c r="E28" s="47">
        <v>0</v>
      </c>
      <c r="F28" s="48">
        <v>0</v>
      </c>
      <c r="G28" s="47">
        <v>4</v>
      </c>
      <c r="H28" s="48">
        <f>G28*$G$49</f>
        <v>64</v>
      </c>
      <c r="I28" s="49">
        <v>64</v>
      </c>
      <c r="J28" s="48"/>
      <c r="K28" s="53"/>
      <c r="L28" s="44"/>
    </row>
    <row r="29" spans="1:12" ht="12.75">
      <c r="A29" s="7" t="s">
        <v>62</v>
      </c>
      <c r="B29" s="51" t="s">
        <v>59</v>
      </c>
      <c r="C29" s="23"/>
      <c r="D29" s="24">
        <f t="shared" si="5"/>
        <v>0</v>
      </c>
      <c r="E29" s="23"/>
      <c r="F29" s="24">
        <f t="shared" si="7"/>
        <v>0</v>
      </c>
      <c r="G29" s="23">
        <v>4</v>
      </c>
      <c r="H29" s="24">
        <f>G29*$G$49</f>
        <v>64</v>
      </c>
      <c r="I29" s="25">
        <v>64</v>
      </c>
      <c r="J29" s="24">
        <v>65</v>
      </c>
      <c r="K29" s="52">
        <v>4</v>
      </c>
      <c r="L29" s="1"/>
    </row>
    <row r="30" spans="1:12" ht="13.5" thickBot="1">
      <c r="A30" s="45" t="s">
        <v>61</v>
      </c>
      <c r="B30" s="46" t="s">
        <v>33</v>
      </c>
      <c r="C30" s="47"/>
      <c r="D30" s="48">
        <f t="shared" si="5"/>
        <v>0</v>
      </c>
      <c r="E30" s="47"/>
      <c r="F30" s="48">
        <f t="shared" si="7"/>
        <v>0</v>
      </c>
      <c r="G30" s="47">
        <v>4</v>
      </c>
      <c r="H30" s="48">
        <f>G30*$G$49</f>
        <v>64</v>
      </c>
      <c r="I30" s="49">
        <v>64</v>
      </c>
      <c r="J30" s="48"/>
      <c r="K30" s="53"/>
      <c r="L30" s="44"/>
    </row>
    <row r="31" spans="1:12" ht="12.75">
      <c r="A31" s="12"/>
      <c r="B31" s="54" t="s">
        <v>34</v>
      </c>
      <c r="C31" s="55">
        <f>SUM(C19:C30)</f>
        <v>19</v>
      </c>
      <c r="D31" s="30">
        <f>+D19+D21+D23+D25</f>
        <v>429</v>
      </c>
      <c r="E31" s="55">
        <f>SUM(E19:E30)</f>
        <v>17</v>
      </c>
      <c r="F31" s="30">
        <f>+F19+F21+F23+F25</f>
        <v>363</v>
      </c>
      <c r="G31" s="55">
        <f>SUM(G19:G30)</f>
        <v>30</v>
      </c>
      <c r="H31" s="30">
        <f>+H29+H27+H25+H19</f>
        <v>256</v>
      </c>
      <c r="I31" s="30">
        <f>+I19+I21+I23+I25+I27+I29</f>
        <v>1048</v>
      </c>
      <c r="J31" s="30">
        <f>+J19+J21+J23+J25+J27+J29</f>
        <v>1047</v>
      </c>
      <c r="K31" s="56">
        <f>+K29+K27+K25+K23+K21+K19</f>
        <v>52</v>
      </c>
      <c r="L31" s="1"/>
    </row>
    <row r="32" spans="1:12" ht="13.5" thickBot="1">
      <c r="A32" s="17"/>
      <c r="B32" s="32" t="s">
        <v>35</v>
      </c>
      <c r="C32" s="33">
        <f aca="true" t="shared" si="8" ref="C32:H32">SUM(C16+C31)</f>
        <v>34</v>
      </c>
      <c r="D32" s="34">
        <f t="shared" si="8"/>
        <v>924</v>
      </c>
      <c r="E32" s="33">
        <f t="shared" si="8"/>
        <v>29</v>
      </c>
      <c r="F32" s="34">
        <f t="shared" si="8"/>
        <v>759</v>
      </c>
      <c r="G32" s="33">
        <f t="shared" si="8"/>
        <v>40</v>
      </c>
      <c r="H32" s="34">
        <f t="shared" si="8"/>
        <v>416</v>
      </c>
      <c r="I32" s="34">
        <f>+I31+I16</f>
        <v>2099</v>
      </c>
      <c r="J32" s="34">
        <f>J16+J31</f>
        <v>2098</v>
      </c>
      <c r="K32" s="57"/>
      <c r="L32" s="1"/>
    </row>
    <row r="33" spans="1:12" ht="12.75">
      <c r="A33" s="1"/>
      <c r="B33" s="35"/>
      <c r="C33" s="36"/>
      <c r="D33" s="37"/>
      <c r="E33" s="36"/>
      <c r="F33" s="37"/>
      <c r="G33" s="36"/>
      <c r="H33" s="37"/>
      <c r="I33" s="37"/>
      <c r="J33" s="38"/>
      <c r="K33" s="3"/>
      <c r="L33" s="1"/>
    </row>
    <row r="34" spans="1:12" ht="13.5" thickBot="1">
      <c r="A34" s="1"/>
      <c r="B34" s="2" t="s">
        <v>36</v>
      </c>
      <c r="C34" s="1"/>
      <c r="D34" s="40"/>
      <c r="E34" s="39"/>
      <c r="F34" s="40"/>
      <c r="G34" s="39"/>
      <c r="H34" s="40"/>
      <c r="I34" s="41"/>
      <c r="J34" s="3"/>
      <c r="K34" s="3"/>
      <c r="L34" s="1"/>
    </row>
    <row r="35" spans="1:12" ht="16.5" thickBot="1">
      <c r="A35" s="59"/>
      <c r="B35" s="60" t="s">
        <v>37</v>
      </c>
      <c r="C35" s="61">
        <f>+C26+C24+C22+C20</f>
        <v>6</v>
      </c>
      <c r="D35" s="62">
        <f>+D30+D28+D26+D24+D22+D20</f>
        <v>198</v>
      </c>
      <c r="E35" s="61">
        <f>+E28+E26+E24+E22+E20</f>
        <v>6</v>
      </c>
      <c r="F35" s="62">
        <f>+F30+F28+F26+F24+F22+F20</f>
        <v>198</v>
      </c>
      <c r="G35" s="61">
        <f>SUM(G28+G30)</f>
        <v>8</v>
      </c>
      <c r="H35" s="62">
        <f>+H30+H28+H26+H24+H22+H20</f>
        <v>224</v>
      </c>
      <c r="I35" s="62">
        <f>+I30+I28+I26+I24+I22+I20</f>
        <v>620</v>
      </c>
      <c r="J35" s="62">
        <v>655</v>
      </c>
      <c r="K35" s="63">
        <v>30</v>
      </c>
      <c r="L35" s="58"/>
    </row>
    <row r="36" spans="1:12" ht="12.75">
      <c r="A36" s="1"/>
      <c r="B36" s="39"/>
      <c r="C36" s="64"/>
      <c r="D36" s="65"/>
      <c r="E36" s="64"/>
      <c r="F36" s="65"/>
      <c r="G36" s="64"/>
      <c r="H36" s="65"/>
      <c r="I36" s="37"/>
      <c r="J36" s="3"/>
      <c r="K36" s="3"/>
      <c r="L36" s="1"/>
    </row>
    <row r="37" spans="1:12" ht="13.5" thickBot="1">
      <c r="A37" s="1"/>
      <c r="B37" s="2" t="s">
        <v>38</v>
      </c>
      <c r="C37" s="64"/>
      <c r="D37" s="65"/>
      <c r="E37" s="64"/>
      <c r="F37" s="65"/>
      <c r="G37" s="64"/>
      <c r="H37" s="65"/>
      <c r="I37" s="66"/>
      <c r="J37" s="3"/>
      <c r="K37" s="3"/>
      <c r="L37" s="1"/>
    </row>
    <row r="38" spans="1:12" ht="13.5" thickBot="1">
      <c r="A38" s="7"/>
      <c r="B38" s="67" t="s">
        <v>53</v>
      </c>
      <c r="C38" s="23">
        <v>0</v>
      </c>
      <c r="D38" s="24">
        <f>C38*$C$49</f>
        <v>0</v>
      </c>
      <c r="E38" s="23">
        <v>1</v>
      </c>
      <c r="F38" s="24">
        <f>E38*$E$49</f>
        <v>33</v>
      </c>
      <c r="G38" s="23">
        <v>2</v>
      </c>
      <c r="H38" s="24">
        <v>32</v>
      </c>
      <c r="I38" s="25">
        <v>65</v>
      </c>
      <c r="J38" s="24"/>
      <c r="K38" s="43"/>
      <c r="L38" s="1"/>
    </row>
    <row r="39" spans="1:12" ht="13.5" thickBot="1">
      <c r="A39" s="12" t="s">
        <v>54</v>
      </c>
      <c r="B39" s="27" t="s">
        <v>55</v>
      </c>
      <c r="C39" s="28">
        <v>3</v>
      </c>
      <c r="D39" s="29">
        <f>C39*$C$49</f>
        <v>99</v>
      </c>
      <c r="E39" s="28">
        <v>4</v>
      </c>
      <c r="F39" s="29">
        <f>E39*$E$49</f>
        <v>132</v>
      </c>
      <c r="G39" s="28">
        <v>3</v>
      </c>
      <c r="H39" s="29">
        <v>48</v>
      </c>
      <c r="I39" s="25">
        <f>+D39+F39+H39</f>
        <v>279</v>
      </c>
      <c r="J39" s="29"/>
      <c r="K39" s="68"/>
      <c r="L39" s="1"/>
    </row>
    <row r="40" spans="1:12" ht="13.5" thickBot="1">
      <c r="A40" s="12" t="s">
        <v>64</v>
      </c>
      <c r="B40" s="96" t="s">
        <v>33</v>
      </c>
      <c r="C40" s="92"/>
      <c r="D40" s="93"/>
      <c r="E40" s="92">
        <v>4</v>
      </c>
      <c r="F40" s="93">
        <f>E40*$E$49</f>
        <v>132</v>
      </c>
      <c r="G40" s="92">
        <v>0</v>
      </c>
      <c r="H40" s="93">
        <f>G40*$G$49</f>
        <v>0</v>
      </c>
      <c r="I40" s="94">
        <v>132</v>
      </c>
      <c r="J40" s="93"/>
      <c r="K40" s="95"/>
      <c r="L40" s="1"/>
    </row>
    <row r="41" spans="1:12" ht="12.75">
      <c r="A41" s="12" t="s">
        <v>60</v>
      </c>
      <c r="B41" s="27" t="s">
        <v>56</v>
      </c>
      <c r="C41" s="28">
        <v>1</v>
      </c>
      <c r="D41" s="29">
        <v>33</v>
      </c>
      <c r="E41" s="28">
        <v>4</v>
      </c>
      <c r="F41" s="29">
        <f>E41*$E$49</f>
        <v>132</v>
      </c>
      <c r="G41" s="28">
        <v>2</v>
      </c>
      <c r="H41" s="29">
        <f>G41*$G$49</f>
        <v>32</v>
      </c>
      <c r="I41" s="25">
        <f>+D41+F41+H41</f>
        <v>197</v>
      </c>
      <c r="J41" s="29"/>
      <c r="K41" s="68"/>
      <c r="L41" s="1"/>
    </row>
    <row r="42" spans="1:12" ht="15">
      <c r="A42" s="12" t="s">
        <v>63</v>
      </c>
      <c r="B42" s="96" t="s">
        <v>33</v>
      </c>
      <c r="C42" s="92">
        <v>0</v>
      </c>
      <c r="D42" s="93">
        <v>0</v>
      </c>
      <c r="E42" s="92">
        <v>4</v>
      </c>
      <c r="F42" s="93">
        <f>E42*$E$49</f>
        <v>132</v>
      </c>
      <c r="G42" s="92">
        <v>0</v>
      </c>
      <c r="H42" s="93">
        <f>G42*$G$49</f>
        <v>0</v>
      </c>
      <c r="I42" s="97">
        <f>D42+F42+H42</f>
        <v>132</v>
      </c>
      <c r="J42" s="93"/>
      <c r="K42" s="95"/>
      <c r="L42" s="69"/>
    </row>
    <row r="43" spans="1:12" ht="13.5" thickBot="1">
      <c r="A43" s="17"/>
      <c r="B43" s="32" t="s">
        <v>39</v>
      </c>
      <c r="C43" s="33">
        <f>SUM(C38:C42)</f>
        <v>4</v>
      </c>
      <c r="D43" s="33">
        <f>SUM(D38:D42)</f>
        <v>132</v>
      </c>
      <c r="E43" s="33">
        <f>+E38+E39+E41</f>
        <v>9</v>
      </c>
      <c r="F43" s="33">
        <f>+F38+F39+F41</f>
        <v>297</v>
      </c>
      <c r="G43" s="33">
        <f>SUM(G38:G42)</f>
        <v>7</v>
      </c>
      <c r="H43" s="33">
        <f>+H38+H39+H41</f>
        <v>112</v>
      </c>
      <c r="I43" s="33">
        <f>+I38+I39+I41</f>
        <v>541</v>
      </c>
      <c r="J43" s="34">
        <v>582</v>
      </c>
      <c r="K43" s="70">
        <v>26</v>
      </c>
      <c r="L43" s="1"/>
    </row>
    <row r="44" spans="1:12" ht="12.75">
      <c r="A44" s="98"/>
      <c r="B44" s="99" t="s">
        <v>57</v>
      </c>
      <c r="C44" s="100">
        <v>0</v>
      </c>
      <c r="D44" s="100">
        <v>0</v>
      </c>
      <c r="E44" s="100">
        <v>8</v>
      </c>
      <c r="F44" s="100">
        <v>264</v>
      </c>
      <c r="G44" s="100">
        <v>0</v>
      </c>
      <c r="H44" s="100">
        <v>0</v>
      </c>
      <c r="I44" s="100">
        <v>264</v>
      </c>
      <c r="J44" s="101"/>
      <c r="K44" s="100"/>
      <c r="L44" s="1"/>
    </row>
    <row r="45" spans="1:12" ht="13.5" thickBot="1">
      <c r="A45" s="39"/>
      <c r="B45" s="39"/>
      <c r="C45" s="64"/>
      <c r="D45" s="64"/>
      <c r="E45" s="64"/>
      <c r="F45" s="64"/>
      <c r="G45" s="64"/>
      <c r="H45" s="64"/>
      <c r="I45" s="37"/>
      <c r="J45" s="38"/>
      <c r="K45" s="38"/>
      <c r="L45" s="39"/>
    </row>
    <row r="46" spans="1:12" ht="13.5" thickBot="1">
      <c r="A46" s="71"/>
      <c r="B46" s="72" t="s">
        <v>40</v>
      </c>
      <c r="C46" s="73">
        <f aca="true" t="shared" si="9" ref="C46:H46">SUM(C16+C31+C43)</f>
        <v>38</v>
      </c>
      <c r="D46" s="74">
        <f t="shared" si="9"/>
        <v>1056</v>
      </c>
      <c r="E46" s="73">
        <f t="shared" si="9"/>
        <v>38</v>
      </c>
      <c r="F46" s="74">
        <f t="shared" si="9"/>
        <v>1056</v>
      </c>
      <c r="G46" s="73">
        <f t="shared" si="9"/>
        <v>47</v>
      </c>
      <c r="H46" s="74">
        <f t="shared" si="9"/>
        <v>528</v>
      </c>
      <c r="I46" s="74">
        <f>+I43+I32</f>
        <v>2640</v>
      </c>
      <c r="J46" s="74">
        <f>J16+J31+J43</f>
        <v>2680</v>
      </c>
      <c r="K46" s="75"/>
      <c r="L46" s="1"/>
    </row>
    <row r="47" spans="1:12" ht="13.5" thickBot="1">
      <c r="A47" s="76"/>
      <c r="B47" s="77" t="s">
        <v>33</v>
      </c>
      <c r="C47" s="61">
        <f aca="true" t="shared" si="10" ref="C47:I47">+C44+C35</f>
        <v>6</v>
      </c>
      <c r="D47" s="62">
        <f t="shared" si="10"/>
        <v>198</v>
      </c>
      <c r="E47" s="61">
        <f t="shared" si="10"/>
        <v>14</v>
      </c>
      <c r="F47" s="62">
        <f t="shared" si="10"/>
        <v>462</v>
      </c>
      <c r="G47" s="61">
        <f t="shared" si="10"/>
        <v>8</v>
      </c>
      <c r="H47" s="62">
        <f t="shared" si="10"/>
        <v>224</v>
      </c>
      <c r="I47" s="62">
        <f t="shared" si="10"/>
        <v>884</v>
      </c>
      <c r="J47" s="62"/>
      <c r="K47" s="78">
        <v>30</v>
      </c>
      <c r="L47" s="44"/>
    </row>
    <row r="48" spans="1:12" ht="13.5" thickBot="1">
      <c r="A48" s="98"/>
      <c r="B48" s="99"/>
      <c r="C48" s="100"/>
      <c r="D48" s="101"/>
      <c r="E48" s="100"/>
      <c r="F48" s="101"/>
      <c r="G48" s="100"/>
      <c r="H48" s="101"/>
      <c r="I48" s="101"/>
      <c r="J48" s="101"/>
      <c r="K48" s="102"/>
      <c r="L48" s="44"/>
    </row>
    <row r="49" spans="1:12" ht="12.75">
      <c r="A49" s="7"/>
      <c r="B49" s="8" t="s">
        <v>41</v>
      </c>
      <c r="C49" s="79">
        <v>33</v>
      </c>
      <c r="D49" s="79"/>
      <c r="E49" s="79">
        <v>33</v>
      </c>
      <c r="F49" s="79"/>
      <c r="G49" s="79">
        <v>16</v>
      </c>
      <c r="H49" s="80">
        <f>C49+E49+G49</f>
        <v>82</v>
      </c>
      <c r="I49" s="81"/>
      <c r="J49" s="82"/>
      <c r="K49" s="26"/>
      <c r="L49" s="1"/>
    </row>
    <row r="50" spans="1:12" ht="12.75">
      <c r="A50" s="12"/>
      <c r="B50" s="27" t="s">
        <v>42</v>
      </c>
      <c r="C50" s="83">
        <v>3</v>
      </c>
      <c r="D50" s="83"/>
      <c r="E50" s="83">
        <v>3</v>
      </c>
      <c r="F50" s="83"/>
      <c r="G50" s="83">
        <v>18</v>
      </c>
      <c r="H50" s="84">
        <f>C50+E50+G50</f>
        <v>24</v>
      </c>
      <c r="I50" s="85">
        <f>H50*38</f>
        <v>912</v>
      </c>
      <c r="J50" s="85">
        <v>912</v>
      </c>
      <c r="K50" s="31">
        <v>40</v>
      </c>
      <c r="L50" s="1"/>
    </row>
    <row r="51" spans="1:12" ht="12.75">
      <c r="A51" s="12"/>
      <c r="B51" s="27" t="s">
        <v>43</v>
      </c>
      <c r="C51" s="83">
        <v>2</v>
      </c>
      <c r="D51" s="83"/>
      <c r="E51" s="83">
        <v>2</v>
      </c>
      <c r="F51" s="83"/>
      <c r="G51" s="83">
        <v>1</v>
      </c>
      <c r="H51" s="84">
        <f>C51+E51+G51</f>
        <v>5</v>
      </c>
      <c r="I51" s="85">
        <f>H51*32</f>
        <v>160</v>
      </c>
      <c r="J51" s="85">
        <v>160</v>
      </c>
      <c r="K51" s="31">
        <v>6</v>
      </c>
      <c r="L51" s="1"/>
    </row>
    <row r="52" spans="1:12" ht="13.5" thickBot="1">
      <c r="A52" s="17"/>
      <c r="B52" s="32" t="s">
        <v>67</v>
      </c>
      <c r="C52" s="86">
        <f>SUM(C49:C51)</f>
        <v>38</v>
      </c>
      <c r="D52" s="86"/>
      <c r="E52" s="86">
        <f>SUM(E49:E51)</f>
        <v>38</v>
      </c>
      <c r="F52" s="86"/>
      <c r="G52" s="86">
        <f>SUM(G49:G51)</f>
        <v>35</v>
      </c>
      <c r="H52" s="87">
        <f>C52+E52+G52</f>
        <v>111</v>
      </c>
      <c r="I52" s="88">
        <f>+I51+I50+I46</f>
        <v>3712</v>
      </c>
      <c r="J52" s="88">
        <f>SUM(J16+J31+J43+J50+J51)</f>
        <v>3752</v>
      </c>
      <c r="K52" s="57"/>
      <c r="L52" s="1"/>
    </row>
    <row r="53" spans="1:12" ht="12.75">
      <c r="A53" s="1"/>
      <c r="B53" s="39"/>
      <c r="C53" s="1"/>
      <c r="D53" s="1"/>
      <c r="E53" s="1"/>
      <c r="F53" s="1"/>
      <c r="G53" s="1"/>
      <c r="H53" s="1"/>
      <c r="I53" s="2"/>
      <c r="J53" s="3"/>
      <c r="K53" s="3"/>
      <c r="L53" s="1"/>
    </row>
    <row r="54" spans="1:12" ht="12.75">
      <c r="A54" s="1"/>
      <c r="B54" s="39"/>
      <c r="C54" s="1"/>
      <c r="D54" s="1"/>
      <c r="E54" s="1"/>
      <c r="F54" s="1"/>
      <c r="G54" s="1"/>
      <c r="H54" s="1"/>
      <c r="I54" s="2"/>
      <c r="J54" s="3"/>
      <c r="K54" s="3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2"/>
      <c r="J57" s="3"/>
      <c r="K57" s="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2"/>
      <c r="J58" s="3"/>
      <c r="K58" s="3"/>
      <c r="L58" s="1"/>
    </row>
  </sheetData>
  <sheetProtection/>
  <mergeCells count="3">
    <mergeCell ref="B2:J2"/>
    <mergeCell ref="G5:H5"/>
    <mergeCell ref="G6:H6"/>
  </mergeCells>
  <printOptions/>
  <pageMargins left="0.35433070866141736" right="0.15748031496062992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</dc:creator>
  <cp:keywords/>
  <dc:description/>
  <cp:lastModifiedBy>Damjana Gruden</cp:lastModifiedBy>
  <cp:lastPrinted>2019-08-24T10:12:31Z</cp:lastPrinted>
  <dcterms:created xsi:type="dcterms:W3CDTF">2013-07-12T07:12:58Z</dcterms:created>
  <dcterms:modified xsi:type="dcterms:W3CDTF">2020-11-27T11:39:52Z</dcterms:modified>
  <cp:category/>
  <cp:version/>
  <cp:contentType/>
  <cp:contentStatus/>
</cp:coreProperties>
</file>